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5228" windowHeight="9816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<sst xmlns="http://schemas.openxmlformats.org/spreadsheetml/2006/main" count="27" uniqueCount="27">
  <si>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registration list</t>
  </si>
  <si>
    <t>business cards</t>
  </si>
  <si>
    <t>treats</t>
  </si>
  <si>
    <t>door prize</t>
  </si>
  <si>
    <t>evaluation forms</t>
  </si>
  <si>
    <t>handouts</t>
  </si>
  <si>
    <t>map to location</t>
  </si>
  <si>
    <t>introduction</t>
  </si>
  <si>
    <t>agenda</t>
  </si>
  <si>
    <t>container for treats</t>
  </si>
  <si>
    <t>presentation notes</t>
  </si>
  <si>
    <t>camera, extra batteries</t>
  </si>
  <si>
    <t>tripod</t>
  </si>
  <si>
    <t>props</t>
  </si>
  <si>
    <t>water bottle</t>
  </si>
  <si>
    <t>computer</t>
  </si>
  <si>
    <t>books, etc. to sell</t>
  </si>
  <si>
    <t>contact phone numbers</t>
  </si>
  <si>
    <t>change</t>
  </si>
  <si>
    <t>AAAAAG98LzE=</t>
  </si>
  <si>
    <t>projector</t>
  </si>
  <si>
    <t>remote</t>
  </si>
  <si>
    <t>flash drive w/PPT</t>
  </si>
  <si>
    <t>flyers, promotion</t>
  </si>
  <si>
    <t>name tags</t>
  </si>
  <si>
    <t>pens</t>
  </si>
  <si>
    <t>Square, for credit cards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</si>
</sst>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23.140625" style="0" customWidth="1"/>
  </cols>
  <sheetData>
    <row r="1" spans="1:3" ht="12.75">
      <c r="A1" s="1" t="s">
        <v>13</v>
      </c>
      <c r="B1" s="1"/>
      <c r="C1" s="1"/>
    </row>
    <row r="2" spans="1:3" ht="12.75">
      <c r="A2" s="1" t="s">
        <v>10</v>
      </c>
      <c r="B2" s="1"/>
      <c r="C2" s="1"/>
    </row>
    <row r="3" spans="1:3" ht="12.75">
      <c r="A3" s="1" t="s">
        <v>22</v>
      </c>
      <c r="B3" s="1"/>
      <c r="C3" s="1"/>
    </row>
    <row r="4" spans="1:3" ht="12.75">
      <c r="A4" s="1" t="s">
        <v>15</v>
      </c>
      <c r="B4" s="1"/>
      <c r="C4" s="1"/>
    </row>
    <row r="5" spans="1:3" ht="12.75">
      <c r="A5" s="1" t="s">
        <v>20</v>
      </c>
      <c r="B5" s="1"/>
      <c r="C5" s="1"/>
    </row>
    <row r="6" spans="1:3" ht="12.75">
      <c r="A6" s="1" t="s">
        <v>21</v>
      </c>
      <c r="B6" s="1"/>
      <c r="C6" s="1"/>
    </row>
    <row r="7" spans="1:3" ht="12.75">
      <c r="A7" s="1" t="s">
        <v>16</v>
      </c>
      <c r="B7" s="1"/>
      <c r="C7" s="1"/>
    </row>
    <row r="8" spans="1:3" ht="12.75">
      <c r="A8" s="1" t="s">
        <v>18</v>
      </c>
      <c r="B8" s="1"/>
      <c r="C8" s="1"/>
    </row>
    <row r="9" spans="1:3" ht="12.75">
      <c r="A9" s="2" t="s">
        <v>26</v>
      </c>
      <c r="B9" s="1"/>
      <c r="C9" s="1"/>
    </row>
    <row r="10" spans="1:3" ht="12.75">
      <c r="A10" s="2" t="s">
        <v>23</v>
      </c>
      <c r="B10" s="1"/>
      <c r="C10" s="1"/>
    </row>
    <row r="11" spans="1:3" ht="12.75">
      <c r="A11" s="1" t="s">
        <v>1</v>
      </c>
      <c r="B11" s="1"/>
      <c r="C11" s="1"/>
    </row>
    <row r="12" spans="1:3" ht="12.75">
      <c r="A12" s="1" t="s">
        <v>5</v>
      </c>
      <c r="B12" s="1"/>
      <c r="C12" s="1"/>
    </row>
    <row r="13" spans="1:3" ht="12.75">
      <c r="A13" s="1" t="s">
        <v>6</v>
      </c>
      <c r="B13" s="1"/>
      <c r="C13" s="1"/>
    </row>
    <row r="14" spans="1:3" ht="12.75">
      <c r="A14" s="1" t="s">
        <v>17</v>
      </c>
      <c r="B14" s="1"/>
      <c r="C14" s="1"/>
    </row>
    <row r="15" spans="1:3" ht="12.75">
      <c r="A15" s="1" t="s">
        <v>7</v>
      </c>
      <c r="B15" s="1"/>
      <c r="C15" s="1"/>
    </row>
    <row r="16" spans="1:3" ht="12.75">
      <c r="A16" s="1" t="s">
        <v>8</v>
      </c>
      <c r="B16" s="1"/>
      <c r="C16" s="1"/>
    </row>
    <row r="17" spans="1:3" ht="12.75">
      <c r="A17" s="1" t="s">
        <v>14</v>
      </c>
      <c r="B17" s="1"/>
      <c r="C17" s="1"/>
    </row>
    <row r="18" spans="1:3" ht="12.75">
      <c r="A18" s="1" t="s">
        <v>11</v>
      </c>
      <c r="B18" s="1"/>
      <c r="C18" s="1"/>
    </row>
    <row r="19" spans="1:3" ht="12.75">
      <c r="A19" s="1" t="s">
        <v>12</v>
      </c>
      <c r="B19" s="1"/>
      <c r="C19" s="1"/>
    </row>
    <row r="20" spans="1:3" ht="12.75">
      <c r="A20" s="1" t="s">
        <v>0</v>
      </c>
      <c r="B20" s="1"/>
      <c r="C20" s="1"/>
    </row>
    <row r="21" spans="1:3" ht="12.75">
      <c r="A21" s="2" t="s">
        <v>25</v>
      </c>
      <c r="B21" s="1"/>
      <c r="C21" s="1"/>
    </row>
    <row r="22" spans="1:3" ht="12.75">
      <c r="A22" s="2" t="s">
        <v>24</v>
      </c>
      <c r="B22" s="1"/>
      <c r="C22" s="1"/>
    </row>
    <row r="23" spans="1:3" ht="12.75">
      <c r="A23" s="1" t="s">
        <v>2</v>
      </c>
      <c r="B23" s="1"/>
      <c r="C23" s="1"/>
    </row>
    <row r="24" spans="1:3" ht="12.75">
      <c r="A24" s="1" t="s">
        <v>9</v>
      </c>
      <c r="B24" s="1"/>
      <c r="C24" s="1"/>
    </row>
    <row r="25" spans="1:3" ht="12.75">
      <c r="A25" s="1" t="s">
        <v>3</v>
      </c>
      <c r="B25" s="1"/>
      <c r="C25" s="1"/>
    </row>
    <row r="26" spans="1:3" ht="12.75">
      <c r="A26" s="1" t="s">
        <v>4</v>
      </c>
      <c r="B26" s="1"/>
      <c r="C26" s="1"/>
    </row>
    <row r="27" spans="1:3" ht="12.75">
      <c r="A27" s="1"/>
      <c r="B27" s="1"/>
      <c r="C27" s="1"/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AX3"/>
  <sheetViews>
    <sheetView zoomScalePageLayoutView="0" workbookViewId="0" topLeftCell="A1">
      <selection activeCell="AX1" sqref="AX1"/>
    </sheetView>
  </sheetViews>
  <sheetFormatPr defaultColWidth="9.140625" defaultRowHeight="12.75"/>
  <sheetData>
    <row r="1" spans="1:50" ht="12.75">
      <c r="A1" t="e">
        <f>IF(Sheet1!1:1,"AAAAAG98LwA=",0)</f>
        <v>#VALUE!</v>
      </c>
      <c r="B1" t="e">
        <f>AND(Sheet1!A1,"AAAAAG98LwE=")</f>
        <v>#VALUE!</v>
      </c>
      <c r="C1">
        <f>IF(Sheet1!2:2,"AAAAAG98LwI=",0)</f>
        <v>0</v>
      </c>
      <c r="D1" t="e">
        <f>AND(Sheet1!A2,"AAAAAG98LwM=")</f>
        <v>#VALUE!</v>
      </c>
      <c r="E1">
        <f>IF(Sheet1!3:3,"AAAAAG98LwQ=",0)</f>
        <v>0</v>
      </c>
      <c r="F1" t="e">
        <f>AND(Sheet1!A3,"AAAAAG98LwU=")</f>
        <v>#VALUE!</v>
      </c>
      <c r="G1">
        <f>IF(Sheet1!4:4,"AAAAAG98LwY=",0)</f>
        <v>0</v>
      </c>
      <c r="H1" t="e">
        <f>AND(Sheet1!A4,"AAAAAG98Lwc=")</f>
        <v>#VALUE!</v>
      </c>
      <c r="I1">
        <f>IF(Sheet1!6:6,"AAAAAG98Lwg=",0)</f>
        <v>0</v>
      </c>
      <c r="J1" t="e">
        <f>AND(Sheet1!A7,"AAAAAG98Lwk=")</f>
        <v>#VALUE!</v>
      </c>
      <c r="K1">
        <f>IF(Sheet1!7:7,"AAAAAG98Lwo=",0)</f>
        <v>0</v>
      </c>
      <c r="L1" t="e">
        <f>AND(Sheet1!A8,"AAAAAG98Lws=")</f>
        <v>#VALUE!</v>
      </c>
      <c r="M1">
        <f>IF(Sheet1!8:8,"AAAAAG98Lww=",0)</f>
        <v>0</v>
      </c>
      <c r="N1" t="e">
        <f>AND(Sheet1!A10,"AAAAAG98Lw0=")</f>
        <v>#VALUE!</v>
      </c>
      <c r="O1">
        <f>IF(Sheet1!9:9,"AAAAAG98Lw4=",0)</f>
        <v>0</v>
      </c>
      <c r="P1" t="e">
        <f>AND(Sheet1!A11,"AAAAAG98Lw8=")</f>
        <v>#VALUE!</v>
      </c>
      <c r="Q1">
        <f>IF(Sheet1!10:10,"AAAAAG98LxA=",0)</f>
        <v>0</v>
      </c>
      <c r="R1" t="e">
        <f>AND(Sheet1!A12,"AAAAAG98LxE=")</f>
        <v>#VALUE!</v>
      </c>
      <c r="S1">
        <f>IF(Sheet1!11:11,"AAAAAG98LxI=",0)</f>
        <v>0</v>
      </c>
      <c r="T1" t="e">
        <f>AND(Sheet1!A13,"AAAAAG98LxM=")</f>
        <v>#VALUE!</v>
      </c>
      <c r="U1">
        <f>IF(Sheet1!12:12,"AAAAAG98LxQ=",0)</f>
        <v>0</v>
      </c>
      <c r="V1" t="e">
        <f>AND(Sheet1!A14,"AAAAAG98LxU=")</f>
        <v>#VALUE!</v>
      </c>
      <c r="W1">
        <f>IF(Sheet1!13:13,"AAAAAG98LxY=",0)</f>
        <v>0</v>
      </c>
      <c r="X1" t="e">
        <f>AND(Sheet1!A15,"AAAAAG98Lxc=")</f>
        <v>#VALUE!</v>
      </c>
      <c r="Y1">
        <f>IF(Sheet1!14:14,"AAAAAG98Lxg=",0)</f>
        <v>0</v>
      </c>
      <c r="Z1" t="e">
        <f>AND(Sheet1!A16,"AAAAAG98Lxk=")</f>
        <v>#VALUE!</v>
      </c>
      <c r="AA1">
        <f>IF(Sheet1!15:15,"AAAAAG98Lxo=",0)</f>
        <v>0</v>
      </c>
      <c r="AB1" t="e">
        <f>AND(Sheet1!A17,"AAAAAG98Lxs=")</f>
        <v>#VALUE!</v>
      </c>
      <c r="AC1">
        <f>IF(Sheet1!16:16,"AAAAAG98Lxw=",0)</f>
        <v>0</v>
      </c>
      <c r="AD1" t="e">
        <f>AND(Sheet1!A18,"AAAAAG98Lx0=")</f>
        <v>#VALUE!</v>
      </c>
      <c r="AE1">
        <f>IF(Sheet1!17:17,"AAAAAG98Lx4=",0)</f>
        <v>0</v>
      </c>
      <c r="AF1" t="e">
        <f>AND(Sheet1!A19,"AAAAAG98Lx8=")</f>
        <v>#VALUE!</v>
      </c>
      <c r="AG1">
        <f>IF(Sheet1!18:18,"AAAAAG98LyA=",0)</f>
        <v>0</v>
      </c>
      <c r="AH1" t="e">
        <f>AND(Sheet1!A20,"AAAAAG98LyE=")</f>
        <v>#VALUE!</v>
      </c>
      <c r="AI1">
        <f>IF(Sheet1!19:19,"AAAAAG98LyI=",0)</f>
        <v>0</v>
      </c>
      <c r="AJ1" t="e">
        <f>AND(Sheet1!A23,"AAAAAG98LyM=")</f>
        <v>#VALUE!</v>
      </c>
      <c r="AK1">
        <f>IF(Sheet1!20:20,"AAAAAG98LyQ=",0)</f>
        <v>0</v>
      </c>
      <c r="AL1" t="e">
        <f>AND(Sheet1!A24,"AAAAAG98LyU=")</f>
        <v>#VALUE!</v>
      </c>
      <c r="AM1">
        <f>IF(Sheet1!21:21,"AAAAAG98LyY=",0)</f>
        <v>0</v>
      </c>
      <c r="AN1" t="e">
        <f>AND(Sheet1!A25,"AAAAAG98Lyc=")</f>
        <v>#VALUE!</v>
      </c>
      <c r="AO1">
        <f>IF(Sheet1!22:22,"AAAAAG98Lyg=",0)</f>
        <v>0</v>
      </c>
      <c r="AP1" t="e">
        <f>AND(Sheet1!A26,"AAAAAG98Lyk=")</f>
        <v>#VALUE!</v>
      </c>
      <c r="AQ1" t="e">
        <f>IF(Sheet1!A:A,"AAAAAG98Lyo=",0)</f>
        <v>#VALUE!</v>
      </c>
      <c r="AR1">
        <f>IF(Sheet2!1:1,"AAAAAG98Lys=",0)</f>
        <v>0</v>
      </c>
      <c r="AS1" t="e">
        <f>AND(Sheet2!A1,"AAAAAG98Lyw=")</f>
        <v>#VALUE!</v>
      </c>
      <c r="AT1">
        <f>IF(Sheet2!A:A,"AAAAAG98Ly0=",0)</f>
        <v>0</v>
      </c>
      <c r="AU1">
        <f>IF(Sheet3!1:1,"AAAAAG98Ly4=",0)</f>
        <v>0</v>
      </c>
      <c r="AV1" t="e">
        <f>AND(Sheet3!A1,"AAAAAG98Ly8=")</f>
        <v>#VALUE!</v>
      </c>
      <c r="AW1">
        <f>IF(Sheet3!A:A,"AAAAAG98LzA=",0)</f>
        <v>0</v>
      </c>
      <c r="AX1" t="s">
        <v>19</v>
      </c>
    </row>
    <row r="2" spans="1:4" ht="12.75">
      <c r="A2" t="e">
        <f>IF(Sheet1!23:23,"AAAAAHvcxwA=",0)</f>
        <v>#VALUE!</v>
      </c>
      <c r="B2" t="e">
        <f>AND(Sheet1!#REF!,"AAAAAHvcxwE=")</f>
        <v>#REF!</v>
      </c>
      <c r="C2">
        <f>IF(Sheet1!24:24,"AAAAAHvcxwI=",0)</f>
        <v>0</v>
      </c>
      <c r="D2" t="e">
        <f>AND(Sheet1!#REF!,"AAAAAHvcxwM=")</f>
        <v>#REF!</v>
      </c>
    </row>
    <row r="3" spans="1:2" ht="12.75">
      <c r="A3">
        <f>IF(Sheet1!B:B,"AAAAAHvPlQA=",0)</f>
        <v>0</v>
      </c>
      <c r="B3">
        <f>IF(Sheet1!C:C,"AAAAAHvPlQE=",0)</f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Windingland</dc:creator>
  <cp:keywords/>
  <dc:description/>
  <cp:lastModifiedBy>Diane</cp:lastModifiedBy>
  <cp:lastPrinted>2013-06-01T12:33:26Z</cp:lastPrinted>
  <dcterms:created xsi:type="dcterms:W3CDTF">2010-03-23T17:10:20Z</dcterms:created>
  <dcterms:modified xsi:type="dcterms:W3CDTF">2013-10-29T14:10:25Z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196n4J9PLaDJOkwPrZC6J5-J1xPVFGGELJ6UObhsAnfk</vt:lpwstr>
  </property>
  <property fmtid="{D5CDD505-2E9C-101B-9397-08002B2CF9AE}" pid="4" name="Google.Documents.RevisionId">
    <vt:lpwstr>12974526016432581389</vt:lpwstr>
  </property>
  <property fmtid="{D5CDD505-2E9C-101B-9397-08002B2CF9AE}" pid="5" name="Google.Documents.PreviousRevisionId">
    <vt:lpwstr>01785188004643815550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